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Бухгалтерия\БЮДЖЕТ\2025-2027\Бюджет 2025 год\Проект бюджета на 25 год ИТОГ\"/>
    </mc:Choice>
  </mc:AlternateContent>
  <bookViews>
    <workbookView xWindow="0" yWindow="0" windowWidth="28770" windowHeight="12270"/>
  </bookViews>
  <sheets>
    <sheet name="Оценка ож.исп." sheetId="18" r:id="rId1"/>
  </sheets>
  <calcPr calcId="162913" refMode="R1C1" fullPrecision="0"/>
</workbook>
</file>

<file path=xl/calcChain.xml><?xml version="1.0" encoding="utf-8"?>
<calcChain xmlns="http://schemas.openxmlformats.org/spreadsheetml/2006/main">
  <c r="F44" i="18" l="1"/>
  <c r="D44" i="18"/>
  <c r="F26" i="18" l="1"/>
  <c r="D26" i="18"/>
  <c r="G15" i="18"/>
  <c r="E15" i="18"/>
  <c r="F23" i="18"/>
  <c r="D23" i="18"/>
  <c r="C23" i="18"/>
  <c r="C45" i="18"/>
  <c r="C50" i="18"/>
  <c r="E50" i="18" s="1"/>
  <c r="C52" i="18"/>
  <c r="E52" i="18" s="1"/>
  <c r="C56" i="18"/>
  <c r="E56" i="18" s="1"/>
  <c r="C59" i="18"/>
  <c r="E59" i="18" s="1"/>
  <c r="C61" i="18"/>
  <c r="E61" i="18" s="1"/>
  <c r="C63" i="18"/>
  <c r="E63" i="18" s="1"/>
  <c r="C65" i="18"/>
  <c r="E65" i="18" s="1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E66" i="18"/>
  <c r="E64" i="18"/>
  <c r="E62" i="18"/>
  <c r="E60" i="18"/>
  <c r="E58" i="18"/>
  <c r="E57" i="18"/>
  <c r="E55" i="18"/>
  <c r="E54" i="18"/>
  <c r="E53" i="18"/>
  <c r="E51" i="18"/>
  <c r="E49" i="18"/>
  <c r="E48" i="18"/>
  <c r="E47" i="18"/>
  <c r="E46" i="18"/>
  <c r="G43" i="18"/>
  <c r="G41" i="18"/>
  <c r="G40" i="18"/>
  <c r="G39" i="18"/>
  <c r="G35" i="18"/>
  <c r="G33" i="18"/>
  <c r="G31" i="18"/>
  <c r="G28" i="18"/>
  <c r="G27" i="18"/>
  <c r="G24" i="18"/>
  <c r="G22" i="18"/>
  <c r="G21" i="18"/>
  <c r="G19" i="18"/>
  <c r="G18" i="18"/>
  <c r="G17" i="18"/>
  <c r="G14" i="18"/>
  <c r="G13" i="18"/>
  <c r="G12" i="18"/>
  <c r="E43" i="18"/>
  <c r="E41" i="18"/>
  <c r="E40" i="18"/>
  <c r="E39" i="18"/>
  <c r="E35" i="18"/>
  <c r="E33" i="18"/>
  <c r="E31" i="18"/>
  <c r="E28" i="18"/>
  <c r="E27" i="18"/>
  <c r="E24" i="18"/>
  <c r="E22" i="18"/>
  <c r="E21" i="18"/>
  <c r="E19" i="18"/>
  <c r="E18" i="18"/>
  <c r="E17" i="18"/>
  <c r="E14" i="18"/>
  <c r="E13" i="18"/>
  <c r="E12" i="18"/>
  <c r="C44" i="18" l="1"/>
  <c r="E44" i="18" s="1"/>
  <c r="G23" i="18"/>
  <c r="E23" i="18"/>
  <c r="E45" i="18"/>
  <c r="C16" i="18" l="1"/>
  <c r="C11" i="18" s="1"/>
  <c r="D16" i="18"/>
  <c r="E16" i="18" l="1"/>
  <c r="F16" i="18"/>
  <c r="F38" i="18"/>
  <c r="D38" i="18"/>
  <c r="E38" i="18" s="1"/>
  <c r="F20" i="18"/>
  <c r="F34" i="18"/>
  <c r="F32" i="18"/>
  <c r="D20" i="18"/>
  <c r="F42" i="18"/>
  <c r="D42" i="18"/>
  <c r="C30" i="18"/>
  <c r="C29" i="18" s="1"/>
  <c r="C10" i="18" l="1"/>
  <c r="C67" i="18" s="1"/>
  <c r="G42" i="18"/>
  <c r="F25" i="18"/>
  <c r="F11" i="18" s="1"/>
  <c r="E42" i="18"/>
  <c r="G16" i="18"/>
  <c r="F37" i="18"/>
  <c r="F30" i="18" s="1"/>
  <c r="F29" i="18" s="1"/>
  <c r="G38" i="18"/>
  <c r="G20" i="18"/>
  <c r="E20" i="18"/>
  <c r="D36" i="18"/>
  <c r="D32" i="18"/>
  <c r="E32" i="18" s="1"/>
  <c r="G32" i="18" l="1"/>
  <c r="E36" i="18"/>
  <c r="G36" i="18"/>
  <c r="F10" i="18"/>
  <c r="D34" i="18"/>
  <c r="D37" i="18"/>
  <c r="E37" i="18" s="1"/>
  <c r="G37" i="18" l="1"/>
  <c r="D25" i="18"/>
  <c r="D11" i="18" s="1"/>
  <c r="E26" i="18"/>
  <c r="G26" i="18"/>
  <c r="E34" i="18"/>
  <c r="G34" i="18"/>
  <c r="D30" i="18"/>
  <c r="D29" i="18" s="1"/>
  <c r="G11" i="18" l="1"/>
  <c r="E11" i="18"/>
  <c r="E30" i="18"/>
  <c r="G30" i="18"/>
  <c r="E25" i="18"/>
  <c r="G25" i="18"/>
  <c r="D10" i="18"/>
  <c r="G10" i="18" l="1"/>
  <c r="D67" i="18"/>
  <c r="E10" i="18"/>
  <c r="E29" i="18"/>
  <c r="G29" i="18"/>
  <c r="G67" i="18" l="1"/>
  <c r="E67" i="18"/>
  <c r="G44" i="18"/>
</calcChain>
</file>

<file path=xl/sharedStrings.xml><?xml version="1.0" encoding="utf-8"?>
<sst xmlns="http://schemas.openxmlformats.org/spreadsheetml/2006/main" count="120" uniqueCount="120">
  <si>
    <t>Социальная политика</t>
  </si>
  <si>
    <t>Социальное обеспечение населения</t>
  </si>
  <si>
    <t>Общегосударственные вопросы</t>
  </si>
  <si>
    <t>Другие общегосударственные вопросы</t>
  </si>
  <si>
    <t xml:space="preserve">Культура </t>
  </si>
  <si>
    <t>Жилищно-коммунальное хозяйство</t>
  </si>
  <si>
    <t>Резервные фонды</t>
  </si>
  <si>
    <t>Национальная экономика</t>
  </si>
  <si>
    <t>Другие вопросы в области национальной экономики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</si>
  <si>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</si>
  <si>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Национальная оборона</t>
  </si>
  <si>
    <t>Мобилизационная и вневойсковая подготовка</t>
  </si>
  <si>
    <t>Прочие межбюджетные трансферты общего характера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</si>
  <si>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</si>
  <si>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пожарной безопасности</t>
  </si>
  <si>
    <t>Дорожное хозяйство (дорожные фонды)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</si>
  <si>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</si>
  <si>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</si>
  <si>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Межбюджетные трансферты общего характера бюджетам бюджетной системы Российской Федерации</t>
  </si>
  <si>
    <t>Культура, кинематография</t>
  </si>
  <si>
    <t>Национальная безопасность и правоохранительная деятельность</t>
  </si>
  <si>
    <t>Благоустройство</t>
  </si>
  <si>
    <t>Наименование доходов</t>
  </si>
  <si>
    <t>Налог на доходы физических лиц</t>
  </si>
  <si>
    <t>Налоги на совокупный доход</t>
  </si>
  <si>
    <t>Налоги на имущество</t>
  </si>
  <si>
    <t xml:space="preserve">Доходы от использования имущества, находящегося в государственной и муниципальной собственности 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</si>
  <si>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</si>
  <si>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</si>
  <si>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продажи земельных участков, находящихся в собственности сельских поселений (за исключением имущества муниципальных бюджетных и автономных учреждений)</t>
  </si>
  <si>
    <t>Доходы от продажи земельных участков,находящихся в собственности сельских поселений (за исключением земельных участков муниципальных бюджетных и автономных учреждений)(доходы от продажи земельных участков из права аренды в собственность)</t>
  </si>
  <si>
    <t>Штрафы, санкции, возмещение ущерба</t>
  </si>
  <si>
    <t>Безвозмездные поступления</t>
  </si>
  <si>
    <t xml:space="preserve">Безвозмездные поступления от других бюджетов бюджетной системы Российской Федерации 
</t>
  </si>
  <si>
    <t>Субсидии бюджетам бюджетной системы Российской Федерации (межбюджетные субсидии)</t>
  </si>
  <si>
    <t>Прочие субсидии бюджетам сельских поселений</t>
  </si>
  <si>
    <t>Субвенции бюджетам бюджетной системы Российской Федерации</t>
  </si>
  <si>
    <t>Субвенции бюджетам сельских поселений на выполнение передаваемых полномочий субъектов Российской Федерации</t>
  </si>
  <si>
    <t>Субвенции бюджетам сельских поселений на осуществление первичного воинского учета на территориях,где отсутствуют военные комиссариаты.</t>
  </si>
  <si>
    <t>Иные межбюджетные трансферты</t>
  </si>
  <si>
    <t>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</si>
  <si>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трансферты,передоваемые бюджетам сельских поселений из бюджетов муниципальных районов на осуществление полномочий по решению вопросов местного значения в соответствии с заключенными соглашениями. (на осуществление части полномочий по дорожной деятельности в отношении дорог местного значения)</t>
  </si>
  <si>
    <t>Межбюджетные трансферты,передоваемые бюджетам сельских поселений из бюджетов муниципальных районов на осуществление полномочий по решению вопросов местного значения в соответствии с заключенными соглашениями. (на осуществление части полномочий по участию в организации деятельности по сбору, транспортированию, обработке, утилизации, обезвреживанию, захоронению ТКО)</t>
  </si>
  <si>
    <t>Межбюджетные трансферты,передоваемые бюджетам сельских поселений из бюджетов муниципальных районов на осуществление полномочий по решению вопросов местного значения в соответствии с заключенными соглашениями. (на осуществление части полномочий по созданию, содержанию и организации деятельности аварийно-спасательных формирований на территории муниципального образования)</t>
  </si>
  <si>
    <t>Возврат остатков субсидий, субвенций и иных межбюджетных трансфертов, имеющих целевое назначение, прошлых лет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</si>
  <si>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</si>
  <si>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Прочие доходы от компенсации затрат бюджетов сельских поселений</t>
  </si>
  <si>
    <t xml:space="preserve">Дотации  бюджетам бюджетной систумы Российской Федерации </t>
  </si>
  <si>
    <t>Доходы от продажи материальных и немателиальных активов</t>
  </si>
  <si>
    <t>Налог на имущество физических лиц</t>
  </si>
  <si>
    <t>Земельный налог с организаций</t>
  </si>
  <si>
    <t>Земельный налог с физических лиц</t>
  </si>
  <si>
    <t>Налоги на товары (работы, услуги), реализуемые на территории Российской Федерации</t>
  </si>
  <si>
    <t>Плановые назначения текущего года</t>
  </si>
  <si>
    <t>Выполнен
ие
плановых
назначени
й, %</t>
  </si>
  <si>
    <t>Темп роста
плановых
назначений
очередного
финансовог
о года к
оценке
ожидаемого
исполнения
текущего
года, %</t>
  </si>
  <si>
    <t>Оценка
ожидаемого
исполнения
на текущий
год, тыс.
руб.</t>
  </si>
  <si>
    <t xml:space="preserve">Плановые
назначения
на
очередной
финансовый
год, тыс.
руб.
</t>
  </si>
  <si>
    <t>Коды бюджетной
классификации доходов и
расходов</t>
  </si>
  <si>
    <t>Доходы бюджета -
Итого</t>
  </si>
  <si>
    <t>Единый сельскохозяйственный налог</t>
  </si>
  <si>
    <t>Доходы от оказания
платных услуг и
компенсации затрат
государства</t>
  </si>
  <si>
    <t>Расходы бюджета -
итого</t>
  </si>
  <si>
    <t>0100</t>
  </si>
  <si>
    <t>0102</t>
  </si>
  <si>
    <t>0104</t>
  </si>
  <si>
    <t>0111</t>
  </si>
  <si>
    <t>0113</t>
  </si>
  <si>
    <t>0200</t>
  </si>
  <si>
    <t>0203</t>
  </si>
  <si>
    <t>0300</t>
  </si>
  <si>
    <t>0309</t>
  </si>
  <si>
    <t>0310</t>
  </si>
  <si>
    <t>0314</t>
  </si>
  <si>
    <t>0400</t>
  </si>
  <si>
    <t>0409</t>
  </si>
  <si>
    <t>0412</t>
  </si>
  <si>
    <t>0500</t>
  </si>
  <si>
    <t>0503</t>
  </si>
  <si>
    <t>0800</t>
  </si>
  <si>
    <t>0801</t>
  </si>
  <si>
    <t>1000</t>
  </si>
  <si>
    <t>1003</t>
  </si>
  <si>
    <t>1400</t>
  </si>
  <si>
    <t>1403</t>
  </si>
  <si>
    <t>Результат исполнения бюджета (дефицит "-", профицит "+")</t>
  </si>
  <si>
    <t>801 1 11 00000 00 0000 000</t>
  </si>
  <si>
    <t>801 1 11 05025 10 0000 120</t>
  </si>
  <si>
    <t>801 1 11 09045 10 0000 120</t>
  </si>
  <si>
    <t>801 1 13 00000 00 0000 000</t>
  </si>
  <si>
    <t>801 1 13 02995 10 0000 130</t>
  </si>
  <si>
    <t>801 1 14 00000 00 0000 000</t>
  </si>
  <si>
    <t>801 1 14 06025 10 0000 430</t>
  </si>
  <si>
    <t>801 1 14 06025 10 0001 430</t>
  </si>
  <si>
    <t>801 1 16 00000 00 0000 000</t>
  </si>
  <si>
    <t>801 2 00 00000 00 0000 000</t>
  </si>
  <si>
    <t>801  2 02 00000 00 0000 000</t>
  </si>
  <si>
    <t>801 2 02 10000 00 0000 150</t>
  </si>
  <si>
    <t>801 202 20000 00 0000 150</t>
  </si>
  <si>
    <t>801 202 29999 10 0000 150</t>
  </si>
  <si>
    <t>801 2 02 30000 00 0000 150</t>
  </si>
  <si>
    <t>801 2 02 30024 10 0000 150</t>
  </si>
  <si>
    <t>801 2 02 35118 10 0000 150</t>
  </si>
  <si>
    <t>801 2 02 40000 00 0000 150</t>
  </si>
  <si>
    <t>801  2 02 40014 10 0000 150</t>
  </si>
  <si>
    <t>801 2 02 40014 10 0001 150</t>
  </si>
  <si>
    <t>801 2 02 40014 10 0002 150</t>
  </si>
  <si>
    <t>801 2 02 40014 10 0004 150</t>
  </si>
  <si>
    <t>801 2 19 00000 00 0000 000</t>
  </si>
  <si>
    <t>801 2 19 60010 10 0000 150</t>
  </si>
  <si>
    <t>182 1 01 02000 01 0000 110</t>
  </si>
  <si>
    <t>182 1 03 00000 00 0000 000</t>
  </si>
  <si>
    <t>182 1 05 00000 00 0000 000</t>
  </si>
  <si>
    <t>182 1 05 03000 01 0000 110</t>
  </si>
  <si>
    <t>182 1 06 00000 00 0000 000</t>
  </si>
  <si>
    <t xml:space="preserve">182 1 06 01000 00 0000 110  </t>
  </si>
  <si>
    <t>182 1 06 06030 00 0000 110</t>
  </si>
  <si>
    <t>182 1 06 06043 10 0000 110</t>
  </si>
  <si>
    <t>Налоговые и неналоговые доходы, всего, в том числе налоговые и неналоговые доходы по следующим подгруппам:</t>
  </si>
  <si>
    <t>ОЦЕНКА
ОЖИДАЕМОГО ИСПОЛНЕНИЯ МЕСТНОГО БЮДЖЕТА
НА ТЕКУЩИЙ 2024 ФИНАНСОВЫЙ ГОД 
Сельская администрация Манжерокского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</si>
</sst>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4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5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164" fontId="13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justify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justify" vertical="top" wrapText="1"/>
    </xf>
    <xf numFmtId="49" fontId="16" fillId="0" borderId="1" xfId="0" applyNumberFormat="1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justify" vertical="center"/>
    </xf>
    <xf numFmtId="0" fontId="15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justify" vertical="center" wrapText="1" shrinkToFit="1"/>
    </xf>
    <xf numFmtId="164" fontId="12" fillId="0" borderId="2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4" fontId="15" fillId="0" borderId="1" xfId="0" applyNumberFormat="1" applyFont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" fontId="16" fillId="2" borderId="1" xfId="0" applyNumberFormat="1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top" wrapText="1"/>
    </xf>
    <xf numFmtId="0" fontId="0" fillId="0" borderId="0" xfId="0" applyFont="1"/>
    <xf numFmtId="0" fontId="17" fillId="0" borderId="4" xfId="0" applyFont="1" applyBorder="1" applyAlignment="1">
      <alignment horizontal="center" vertical="center" wrapText="1"/>
    </xf>
    <xf numFmtId="4" fontId="16" fillId="2" borderId="2" xfId="0" applyNumberFormat="1" applyFont="1" applyFill="1" applyBorder="1" applyAlignment="1">
      <alignment horizontal="center" vertical="center"/>
    </xf>
    <xf numFmtId="4" fontId="10" fillId="0" borderId="5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/>
    </xf>
    <xf numFmtId="4" fontId="10" fillId="0" borderId="6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</cellXfs>
  <cellStyles count="105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7"/>
  <sheetViews>
    <sheetView tabSelected="1" view="pageBreakPreview" topLeftCell="A46" zoomScale="60" zoomScaleNormal="100" workbookViewId="0">
      <selection activeCell="A46" sqref="A46"/>
    </sheetView>
  </sheetViews>
  <sheetFormatPr defaultRowHeight="12.75" x14ac:dyDescent="0.2"/>
  <cols>
    <col min="1" max="1" width="39.28515625" customWidth="1"/>
    <col min="2" max="2" width="25.5703125" customWidth="1"/>
    <col min="3" max="4" width="13.42578125" customWidth="1"/>
    <col min="5" max="5" width="13.42578125" style="39" customWidth="1"/>
    <col min="6" max="6" width="14.28515625" customWidth="1"/>
    <col min="7" max="7" width="14" customWidth="1"/>
  </cols>
  <sheetData>
    <row r="3" spans="1:7" ht="84.75" customHeight="1" x14ac:dyDescent="0.3">
      <c r="A3" s="48" t="s">
        <v>119</v>
      </c>
      <c r="B3" s="49"/>
      <c r="C3" s="49"/>
      <c r="D3" s="49"/>
      <c r="E3" s="49"/>
      <c r="F3" s="49"/>
      <c r="G3" s="49"/>
    </row>
    <row r="5" spans="1:7" x14ac:dyDescent="0.2">
      <c r="A5" s="24"/>
      <c r="B5" s="24"/>
    </row>
    <row r="7" spans="1:7" ht="12.75" customHeight="1" x14ac:dyDescent="0.2">
      <c r="A7" s="50" t="s">
        <v>22</v>
      </c>
      <c r="B7" s="46" t="s">
        <v>58</v>
      </c>
      <c r="C7" s="51" t="s">
        <v>53</v>
      </c>
      <c r="D7" s="53" t="s">
        <v>56</v>
      </c>
      <c r="E7" s="56" t="s">
        <v>54</v>
      </c>
      <c r="F7" s="53" t="s">
        <v>57</v>
      </c>
      <c r="G7" s="54" t="s">
        <v>55</v>
      </c>
    </row>
    <row r="8" spans="1:7" ht="130.5" customHeight="1" x14ac:dyDescent="0.2">
      <c r="A8" s="50"/>
      <c r="B8" s="47"/>
      <c r="C8" s="52"/>
      <c r="D8" s="53"/>
      <c r="E8" s="57"/>
      <c r="F8" s="53"/>
      <c r="G8" s="55"/>
    </row>
    <row r="9" spans="1:7" x14ac:dyDescent="0.2">
      <c r="A9" s="8">
        <v>3</v>
      </c>
      <c r="B9" s="8"/>
      <c r="C9" s="9">
        <v>4</v>
      </c>
      <c r="D9" s="8">
        <v>5</v>
      </c>
      <c r="E9" s="40"/>
      <c r="F9" s="22">
        <v>6</v>
      </c>
      <c r="G9" s="22">
        <v>9</v>
      </c>
    </row>
    <row r="10" spans="1:7" ht="22.5" x14ac:dyDescent="0.2">
      <c r="A10" s="25" t="s">
        <v>59</v>
      </c>
      <c r="B10" s="8"/>
      <c r="C10" s="30">
        <f>C11+C29</f>
        <v>79090.490000000005</v>
      </c>
      <c r="D10" s="30">
        <f>D11+D29</f>
        <v>79090.490000000005</v>
      </c>
      <c r="E10" s="31">
        <f t="shared" ref="E10:E67" si="0">D10/C10*100</f>
        <v>100</v>
      </c>
      <c r="F10" s="30">
        <f>F11+F29</f>
        <v>64930.63</v>
      </c>
      <c r="G10" s="32">
        <f t="shared" ref="G10:G67" si="1">F10/D10*100</f>
        <v>82.1</v>
      </c>
    </row>
    <row r="11" spans="1:7" ht="45" customHeight="1" x14ac:dyDescent="0.2">
      <c r="A11" s="11" t="s">
        <v>118</v>
      </c>
      <c r="B11" s="10"/>
      <c r="C11" s="31">
        <f>C12+C13+C14+C16+C20+C23+C25+C28</f>
        <v>73875.759999999995</v>
      </c>
      <c r="D11" s="31">
        <f>D12+D13+D14+D16+D20+D23+D25+D28</f>
        <v>73875.759999999995</v>
      </c>
      <c r="E11" s="31">
        <f t="shared" si="0"/>
        <v>100</v>
      </c>
      <c r="F11" s="31">
        <f>F12+F13+F14+F16+F20+F23+F25+F28</f>
        <v>59203.26</v>
      </c>
      <c r="G11" s="32">
        <f t="shared" si="1"/>
        <v>80.099999999999994</v>
      </c>
    </row>
    <row r="12" spans="1:7" ht="20.25" customHeight="1" x14ac:dyDescent="0.2">
      <c r="A12" s="38" t="s">
        <v>23</v>
      </c>
      <c r="B12" s="12" t="s">
        <v>110</v>
      </c>
      <c r="C12" s="33">
        <v>9093.4599999999991</v>
      </c>
      <c r="D12" s="34">
        <v>9093.4599999999991</v>
      </c>
      <c r="E12" s="31">
        <f t="shared" si="0"/>
        <v>100</v>
      </c>
      <c r="F12" s="35">
        <v>12600</v>
      </c>
      <c r="G12" s="32">
        <f t="shared" si="1"/>
        <v>138.6</v>
      </c>
    </row>
    <row r="13" spans="1:7" ht="47.25" customHeight="1" x14ac:dyDescent="0.2">
      <c r="A13" s="13" t="s">
        <v>52</v>
      </c>
      <c r="B13" s="12" t="s">
        <v>111</v>
      </c>
      <c r="C13" s="33">
        <v>0</v>
      </c>
      <c r="D13" s="34">
        <v>0</v>
      </c>
      <c r="E13" s="33" t="e">
        <f t="shared" si="0"/>
        <v>#DIV/0!</v>
      </c>
      <c r="F13" s="35">
        <v>37936.14</v>
      </c>
      <c r="G13" s="32" t="e">
        <f t="shared" si="1"/>
        <v>#DIV/0!</v>
      </c>
    </row>
    <row r="14" spans="1:7" x14ac:dyDescent="0.2">
      <c r="A14" s="13" t="s">
        <v>24</v>
      </c>
      <c r="B14" s="12" t="s">
        <v>112</v>
      </c>
      <c r="C14" s="33">
        <v>3</v>
      </c>
      <c r="D14" s="34">
        <v>3</v>
      </c>
      <c r="E14" s="33">
        <f t="shared" si="0"/>
        <v>100</v>
      </c>
      <c r="F14" s="35">
        <v>3.24</v>
      </c>
      <c r="G14" s="32">
        <f t="shared" si="1"/>
        <v>108</v>
      </c>
    </row>
    <row r="15" spans="1:7" x14ac:dyDescent="0.2">
      <c r="A15" s="13" t="s">
        <v>60</v>
      </c>
      <c r="B15" s="12" t="s">
        <v>113</v>
      </c>
      <c r="C15" s="33">
        <v>3</v>
      </c>
      <c r="D15" s="34">
        <v>3</v>
      </c>
      <c r="E15" s="33">
        <f t="shared" si="0"/>
        <v>100</v>
      </c>
      <c r="F15" s="35">
        <v>0</v>
      </c>
      <c r="G15" s="32">
        <f t="shared" si="1"/>
        <v>0</v>
      </c>
    </row>
    <row r="16" spans="1:7" x14ac:dyDescent="0.2">
      <c r="A16" s="13" t="s">
        <v>25</v>
      </c>
      <c r="B16" s="12" t="s">
        <v>114</v>
      </c>
      <c r="C16" s="35">
        <f>C17+C18+C19</f>
        <v>3495</v>
      </c>
      <c r="D16" s="35">
        <f>D17+D18+D19</f>
        <v>3495</v>
      </c>
      <c r="E16" s="33">
        <f t="shared" si="0"/>
        <v>100</v>
      </c>
      <c r="F16" s="35">
        <f>F17+F18+F19</f>
        <v>3774.6</v>
      </c>
      <c r="G16" s="32">
        <f t="shared" si="1"/>
        <v>108</v>
      </c>
    </row>
    <row r="17" spans="1:7" x14ac:dyDescent="0.2">
      <c r="A17" s="13" t="s">
        <v>49</v>
      </c>
      <c r="B17" s="12" t="s">
        <v>115</v>
      </c>
      <c r="C17" s="33">
        <v>350</v>
      </c>
      <c r="D17" s="34">
        <v>350</v>
      </c>
      <c r="E17" s="33">
        <f t="shared" si="0"/>
        <v>100</v>
      </c>
      <c r="F17" s="35">
        <v>378</v>
      </c>
      <c r="G17" s="32">
        <f t="shared" si="1"/>
        <v>108</v>
      </c>
    </row>
    <row r="18" spans="1:7" x14ac:dyDescent="0.2">
      <c r="A18" s="13" t="s">
        <v>50</v>
      </c>
      <c r="B18" s="12" t="s">
        <v>116</v>
      </c>
      <c r="C18" s="33">
        <v>2396</v>
      </c>
      <c r="D18" s="34">
        <v>2396</v>
      </c>
      <c r="E18" s="33">
        <f t="shared" si="0"/>
        <v>100</v>
      </c>
      <c r="F18" s="35">
        <v>2587.6799999999998</v>
      </c>
      <c r="G18" s="32">
        <f t="shared" si="1"/>
        <v>108</v>
      </c>
    </row>
    <row r="19" spans="1:7" x14ac:dyDescent="0.2">
      <c r="A19" s="13" t="s">
        <v>51</v>
      </c>
      <c r="B19" s="12" t="s">
        <v>117</v>
      </c>
      <c r="C19" s="33">
        <v>749</v>
      </c>
      <c r="D19" s="34">
        <v>749</v>
      </c>
      <c r="E19" s="33">
        <f t="shared" si="0"/>
        <v>100</v>
      </c>
      <c r="F19" s="35">
        <v>808.92</v>
      </c>
      <c r="G19" s="32">
        <f t="shared" si="1"/>
        <v>108</v>
      </c>
    </row>
    <row r="20" spans="1:7" ht="47.25" customHeight="1" x14ac:dyDescent="0.2">
      <c r="A20" s="13" t="s">
        <v>26</v>
      </c>
      <c r="B20" s="12" t="s">
        <v>86</v>
      </c>
      <c r="C20" s="33">
        <v>3784</v>
      </c>
      <c r="D20" s="33">
        <f t="shared" ref="D20" si="2">D21+D22</f>
        <v>3784</v>
      </c>
      <c r="E20" s="33">
        <f t="shared" si="0"/>
        <v>100</v>
      </c>
      <c r="F20" s="33">
        <f>F21+F22</f>
        <v>4086.72</v>
      </c>
      <c r="G20" s="32">
        <f t="shared" si="1"/>
        <v>108</v>
      </c>
    </row>
    <row r="21" spans="1:7" ht="99" customHeight="1" x14ac:dyDescent="0.2">
      <c r="A21" s="13" t="s">
        <v>27</v>
      </c>
      <c r="B21" s="12" t="s">
        <v>87</v>
      </c>
      <c r="C21" s="33">
        <v>2084</v>
      </c>
      <c r="D21" s="34">
        <v>2084</v>
      </c>
      <c r="E21" s="33">
        <f t="shared" si="0"/>
        <v>100</v>
      </c>
      <c r="F21" s="35">
        <v>2250.7199999999998</v>
      </c>
      <c r="G21" s="32">
        <f t="shared" si="1"/>
        <v>108</v>
      </c>
    </row>
    <row r="22" spans="1:7" ht="93" customHeight="1" x14ac:dyDescent="0.2">
      <c r="A22" s="13" t="s">
        <v>28</v>
      </c>
      <c r="B22" s="12" t="s">
        <v>88</v>
      </c>
      <c r="C22" s="33">
        <v>1700</v>
      </c>
      <c r="D22" s="34">
        <v>1700</v>
      </c>
      <c r="E22" s="33">
        <f t="shared" si="0"/>
        <v>100</v>
      </c>
      <c r="F22" s="35">
        <v>1836</v>
      </c>
      <c r="G22" s="32">
        <f t="shared" si="1"/>
        <v>108</v>
      </c>
    </row>
    <row r="23" spans="1:7" ht="54" customHeight="1" x14ac:dyDescent="0.2">
      <c r="A23" s="13" t="s">
        <v>61</v>
      </c>
      <c r="B23" s="12" t="s">
        <v>89</v>
      </c>
      <c r="C23" s="33">
        <f>C24</f>
        <v>280</v>
      </c>
      <c r="D23" s="34">
        <f>D24</f>
        <v>280</v>
      </c>
      <c r="E23" s="33">
        <f t="shared" si="0"/>
        <v>100</v>
      </c>
      <c r="F23" s="35">
        <f>F24</f>
        <v>302.39999999999998</v>
      </c>
      <c r="G23" s="32">
        <f t="shared" si="1"/>
        <v>108</v>
      </c>
    </row>
    <row r="24" spans="1:7" ht="24" x14ac:dyDescent="0.2">
      <c r="A24" s="13" t="s">
        <v>46</v>
      </c>
      <c r="B24" s="12" t="s">
        <v>90</v>
      </c>
      <c r="C24" s="33">
        <v>280</v>
      </c>
      <c r="D24" s="34">
        <v>280</v>
      </c>
      <c r="E24" s="33">
        <f t="shared" si="0"/>
        <v>100</v>
      </c>
      <c r="F24" s="35">
        <v>302.39999999999998</v>
      </c>
      <c r="G24" s="32">
        <f t="shared" si="1"/>
        <v>108</v>
      </c>
    </row>
    <row r="25" spans="1:7" ht="24" x14ac:dyDescent="0.2">
      <c r="A25" s="13" t="s">
        <v>48</v>
      </c>
      <c r="B25" s="12" t="s">
        <v>91</v>
      </c>
      <c r="C25" s="33">
        <v>57095.3</v>
      </c>
      <c r="D25" s="33">
        <f>D26</f>
        <v>57095.3</v>
      </c>
      <c r="E25" s="33">
        <f t="shared" si="0"/>
        <v>100</v>
      </c>
      <c r="F25" s="33">
        <f>F26</f>
        <v>365.16</v>
      </c>
      <c r="G25" s="32">
        <f t="shared" si="1"/>
        <v>0.6</v>
      </c>
    </row>
    <row r="26" spans="1:7" ht="60" x14ac:dyDescent="0.2">
      <c r="A26" s="13" t="s">
        <v>29</v>
      </c>
      <c r="B26" s="12" t="s">
        <v>92</v>
      </c>
      <c r="C26" s="34">
        <v>57095.3</v>
      </c>
      <c r="D26" s="34">
        <f>D27</f>
        <v>57095.3</v>
      </c>
      <c r="E26" s="33">
        <f t="shared" si="0"/>
        <v>100</v>
      </c>
      <c r="F26" s="34">
        <f>F27</f>
        <v>365.16</v>
      </c>
      <c r="G26" s="32">
        <f t="shared" si="1"/>
        <v>0.6</v>
      </c>
    </row>
    <row r="27" spans="1:7" ht="96.75" customHeight="1" x14ac:dyDescent="0.2">
      <c r="A27" s="15" t="s">
        <v>30</v>
      </c>
      <c r="B27" s="12" t="s">
        <v>93</v>
      </c>
      <c r="C27" s="33">
        <v>57095.3</v>
      </c>
      <c r="D27" s="34">
        <v>57095.3</v>
      </c>
      <c r="E27" s="33">
        <f t="shared" si="0"/>
        <v>100</v>
      </c>
      <c r="F27" s="35">
        <v>365.16</v>
      </c>
      <c r="G27" s="32">
        <f t="shared" si="1"/>
        <v>0.6</v>
      </c>
    </row>
    <row r="28" spans="1:7" x14ac:dyDescent="0.2">
      <c r="A28" s="16" t="s">
        <v>31</v>
      </c>
      <c r="B28" s="12" t="s">
        <v>94</v>
      </c>
      <c r="C28" s="33">
        <v>125</v>
      </c>
      <c r="D28" s="34">
        <v>125</v>
      </c>
      <c r="E28" s="33">
        <f t="shared" si="0"/>
        <v>100</v>
      </c>
      <c r="F28" s="35">
        <v>135</v>
      </c>
      <c r="G28" s="32">
        <f t="shared" si="1"/>
        <v>108</v>
      </c>
    </row>
    <row r="29" spans="1:7" x14ac:dyDescent="0.2">
      <c r="A29" s="11" t="s">
        <v>32</v>
      </c>
      <c r="B29" s="10" t="s">
        <v>95</v>
      </c>
      <c r="C29" s="31">
        <f>C30+C43</f>
        <v>5214.7299999999996</v>
      </c>
      <c r="D29" s="31">
        <f>D30+D43</f>
        <v>5214.7299999999996</v>
      </c>
      <c r="E29" s="31">
        <f t="shared" si="0"/>
        <v>100</v>
      </c>
      <c r="F29" s="31">
        <f>F30+F43</f>
        <v>5727.37</v>
      </c>
      <c r="G29" s="32">
        <f t="shared" si="1"/>
        <v>109.8</v>
      </c>
    </row>
    <row r="30" spans="1:7" ht="60" x14ac:dyDescent="0.2">
      <c r="A30" s="13" t="s">
        <v>33</v>
      </c>
      <c r="B30" s="12" t="s">
        <v>96</v>
      </c>
      <c r="C30" s="34">
        <f>C32+C34+C37+C31</f>
        <v>5221.2299999999996</v>
      </c>
      <c r="D30" s="34">
        <f>D32+D34+D37</f>
        <v>5221.2299999999996</v>
      </c>
      <c r="E30" s="33">
        <f t="shared" si="0"/>
        <v>100</v>
      </c>
      <c r="F30" s="34">
        <f t="shared" ref="F30" si="3">F32+F34+F37</f>
        <v>5727.37</v>
      </c>
      <c r="G30" s="32">
        <f t="shared" si="1"/>
        <v>109.7</v>
      </c>
    </row>
    <row r="31" spans="1:7" ht="12.75" customHeight="1" x14ac:dyDescent="0.2">
      <c r="A31" s="13" t="s">
        <v>47</v>
      </c>
      <c r="B31" s="12" t="s">
        <v>97</v>
      </c>
      <c r="C31" s="33">
        <v>0</v>
      </c>
      <c r="D31" s="34">
        <v>0</v>
      </c>
      <c r="E31" s="33" t="e">
        <f t="shared" si="0"/>
        <v>#DIV/0!</v>
      </c>
      <c r="F31" s="34">
        <v>0</v>
      </c>
      <c r="G31" s="32" t="e">
        <f t="shared" si="1"/>
        <v>#DIV/0!</v>
      </c>
    </row>
    <row r="32" spans="1:7" ht="43.5" customHeight="1" x14ac:dyDescent="0.2">
      <c r="A32" s="14" t="s">
        <v>34</v>
      </c>
      <c r="B32" s="12" t="s">
        <v>98</v>
      </c>
      <c r="C32" s="33">
        <v>27.6</v>
      </c>
      <c r="D32" s="34">
        <f>D33</f>
        <v>27.6</v>
      </c>
      <c r="E32" s="33">
        <f t="shared" si="0"/>
        <v>100</v>
      </c>
      <c r="F32" s="34">
        <f t="shared" ref="F32" si="4">F33</f>
        <v>0</v>
      </c>
      <c r="G32" s="32">
        <f t="shared" si="1"/>
        <v>0</v>
      </c>
    </row>
    <row r="33" spans="1:7" ht="33" customHeight="1" x14ac:dyDescent="0.2">
      <c r="A33" s="17" t="s">
        <v>35</v>
      </c>
      <c r="B33" s="12" t="s">
        <v>99</v>
      </c>
      <c r="C33" s="33">
        <v>27.6</v>
      </c>
      <c r="D33" s="34">
        <v>27.6</v>
      </c>
      <c r="E33" s="33">
        <f t="shared" si="0"/>
        <v>100</v>
      </c>
      <c r="F33" s="35">
        <v>0</v>
      </c>
      <c r="G33" s="32">
        <f t="shared" si="1"/>
        <v>0</v>
      </c>
    </row>
    <row r="34" spans="1:7" ht="31.5" customHeight="1" x14ac:dyDescent="0.2">
      <c r="A34" s="13" t="s">
        <v>36</v>
      </c>
      <c r="B34" s="18" t="s">
        <v>100</v>
      </c>
      <c r="C34" s="33">
        <v>224.1</v>
      </c>
      <c r="D34" s="34">
        <f>D35+D36</f>
        <v>224.1</v>
      </c>
      <c r="E34" s="33">
        <f t="shared" si="0"/>
        <v>100</v>
      </c>
      <c r="F34" s="34">
        <f>F35+F36</f>
        <v>261</v>
      </c>
      <c r="G34" s="32">
        <f t="shared" si="1"/>
        <v>116.5</v>
      </c>
    </row>
    <row r="35" spans="1:7" ht="45" customHeight="1" x14ac:dyDescent="0.2">
      <c r="A35" s="17" t="s">
        <v>37</v>
      </c>
      <c r="B35" s="18" t="s">
        <v>101</v>
      </c>
      <c r="C35" s="33">
        <v>20</v>
      </c>
      <c r="D35" s="34">
        <v>20</v>
      </c>
      <c r="E35" s="33">
        <f t="shared" si="0"/>
        <v>100</v>
      </c>
      <c r="F35" s="35">
        <v>21.1</v>
      </c>
      <c r="G35" s="32">
        <f t="shared" si="1"/>
        <v>105.5</v>
      </c>
    </row>
    <row r="36" spans="1:7" ht="53.25" customHeight="1" x14ac:dyDescent="0.2">
      <c r="A36" s="13" t="s">
        <v>38</v>
      </c>
      <c r="B36" s="12" t="s">
        <v>102</v>
      </c>
      <c r="C36" s="33">
        <v>204.1</v>
      </c>
      <c r="D36" s="34">
        <f>140.5+63.6</f>
        <v>204.1</v>
      </c>
      <c r="E36" s="33">
        <f t="shared" si="0"/>
        <v>100</v>
      </c>
      <c r="F36" s="35">
        <v>239.9</v>
      </c>
      <c r="G36" s="32">
        <f t="shared" si="1"/>
        <v>117.5</v>
      </c>
    </row>
    <row r="37" spans="1:7" x14ac:dyDescent="0.2">
      <c r="A37" s="13" t="s">
        <v>39</v>
      </c>
      <c r="B37" s="12" t="s">
        <v>103</v>
      </c>
      <c r="C37" s="33">
        <v>4969.53</v>
      </c>
      <c r="D37" s="34">
        <f>D38</f>
        <v>4969.53</v>
      </c>
      <c r="E37" s="33">
        <f t="shared" si="0"/>
        <v>100</v>
      </c>
      <c r="F37" s="34">
        <f t="shared" ref="F37" si="5">F38</f>
        <v>5466.37</v>
      </c>
      <c r="G37" s="32">
        <f t="shared" si="1"/>
        <v>110</v>
      </c>
    </row>
    <row r="38" spans="1:7" ht="78" customHeight="1" x14ac:dyDescent="0.2">
      <c r="A38" s="13" t="s">
        <v>40</v>
      </c>
      <c r="B38" s="12" t="s">
        <v>104</v>
      </c>
      <c r="C38" s="34">
        <v>4969.53</v>
      </c>
      <c r="D38" s="34">
        <f>D39+D40+D41</f>
        <v>4969.53</v>
      </c>
      <c r="E38" s="33">
        <f t="shared" si="0"/>
        <v>100</v>
      </c>
      <c r="F38" s="34">
        <f t="shared" ref="F38" si="6">F39+F40+F41</f>
        <v>5466.37</v>
      </c>
      <c r="G38" s="32">
        <f t="shared" si="1"/>
        <v>110</v>
      </c>
    </row>
    <row r="39" spans="1:7" ht="108.75" customHeight="1" x14ac:dyDescent="0.2">
      <c r="A39" s="20" t="s">
        <v>41</v>
      </c>
      <c r="B39" s="19" t="s">
        <v>105</v>
      </c>
      <c r="C39" s="33">
        <v>2821.55</v>
      </c>
      <c r="D39" s="34">
        <v>2821.55</v>
      </c>
      <c r="E39" s="33">
        <f t="shared" si="0"/>
        <v>100</v>
      </c>
      <c r="F39" s="35">
        <v>2999.06</v>
      </c>
      <c r="G39" s="32">
        <f t="shared" si="1"/>
        <v>106.3</v>
      </c>
    </row>
    <row r="40" spans="1:7" ht="135" customHeight="1" x14ac:dyDescent="0.2">
      <c r="A40" s="20" t="s">
        <v>42</v>
      </c>
      <c r="B40" s="19" t="s">
        <v>106</v>
      </c>
      <c r="C40" s="33">
        <v>32.299999999999997</v>
      </c>
      <c r="D40" s="34">
        <v>32.299999999999997</v>
      </c>
      <c r="E40" s="33">
        <f t="shared" si="0"/>
        <v>100</v>
      </c>
      <c r="F40" s="35">
        <v>0</v>
      </c>
      <c r="G40" s="32">
        <f t="shared" si="1"/>
        <v>0</v>
      </c>
    </row>
    <row r="41" spans="1:7" ht="133.5" customHeight="1" x14ac:dyDescent="0.2">
      <c r="A41" s="20" t="s">
        <v>43</v>
      </c>
      <c r="B41" s="19" t="s">
        <v>107</v>
      </c>
      <c r="C41" s="33">
        <v>2115.6799999999998</v>
      </c>
      <c r="D41" s="34">
        <v>2115.6799999999998</v>
      </c>
      <c r="E41" s="33">
        <f t="shared" si="0"/>
        <v>100</v>
      </c>
      <c r="F41" s="35">
        <v>2467.31</v>
      </c>
      <c r="G41" s="32">
        <f t="shared" si="1"/>
        <v>116.6</v>
      </c>
    </row>
    <row r="42" spans="1:7" ht="47.25" customHeight="1" x14ac:dyDescent="0.2">
      <c r="A42" s="20" t="s">
        <v>44</v>
      </c>
      <c r="B42" s="21" t="s">
        <v>108</v>
      </c>
      <c r="C42" s="33">
        <v>-6.5</v>
      </c>
      <c r="D42" s="34">
        <f>D43</f>
        <v>-6.5</v>
      </c>
      <c r="E42" s="33">
        <f t="shared" si="0"/>
        <v>100</v>
      </c>
      <c r="F42" s="34">
        <f t="shared" ref="F42" si="7">F43</f>
        <v>0</v>
      </c>
      <c r="G42" s="32">
        <f t="shared" si="1"/>
        <v>0</v>
      </c>
    </row>
    <row r="43" spans="1:7" ht="57.75" customHeight="1" x14ac:dyDescent="0.2">
      <c r="A43" s="20" t="s">
        <v>45</v>
      </c>
      <c r="B43" s="19" t="s">
        <v>109</v>
      </c>
      <c r="C43" s="33">
        <v>-6.5</v>
      </c>
      <c r="D43" s="34">
        <v>-6.5</v>
      </c>
      <c r="E43" s="33">
        <f t="shared" si="0"/>
        <v>100</v>
      </c>
      <c r="F43" s="35">
        <v>0</v>
      </c>
      <c r="G43" s="32">
        <f t="shared" si="1"/>
        <v>0</v>
      </c>
    </row>
    <row r="44" spans="1:7" ht="24" x14ac:dyDescent="0.2">
      <c r="A44" s="11" t="s">
        <v>62</v>
      </c>
      <c r="B44" s="11"/>
      <c r="C44" s="31">
        <f>C45+C50+C52+C56+C59+C61+C63+C65</f>
        <v>132686.87</v>
      </c>
      <c r="D44" s="31">
        <f>D45+D50+D52+D56+D59+D61+D63+D65</f>
        <v>89961.9</v>
      </c>
      <c r="E44" s="31">
        <f t="shared" si="0"/>
        <v>67.8</v>
      </c>
      <c r="F44" s="31">
        <f>F45+F50+F52+F56+F59+F61+F63+F65</f>
        <v>64930.63</v>
      </c>
      <c r="G44" s="32">
        <f t="shared" si="1"/>
        <v>72.2</v>
      </c>
    </row>
    <row r="45" spans="1:7" ht="15.75" x14ac:dyDescent="0.2">
      <c r="A45" s="1" t="s">
        <v>2</v>
      </c>
      <c r="B45" s="28" t="s">
        <v>63</v>
      </c>
      <c r="C45" s="37">
        <f>C46+C47+C48+C49</f>
        <v>43750.5</v>
      </c>
      <c r="D45" s="6">
        <v>20717.099999999999</v>
      </c>
      <c r="E45" s="31">
        <f t="shared" si="0"/>
        <v>47.35</v>
      </c>
      <c r="F45" s="43">
        <v>22497.62</v>
      </c>
      <c r="G45" s="32">
        <f t="shared" si="1"/>
        <v>108.6</v>
      </c>
    </row>
    <row r="46" spans="1:7" ht="87.75" customHeight="1" x14ac:dyDescent="0.2">
      <c r="A46" s="2" t="s">
        <v>13</v>
      </c>
      <c r="B46" s="28" t="s">
        <v>64</v>
      </c>
      <c r="C46" s="35">
        <v>1016</v>
      </c>
      <c r="D46" s="7">
        <v>1063</v>
      </c>
      <c r="E46" s="33">
        <f t="shared" si="0"/>
        <v>104.63</v>
      </c>
      <c r="F46" s="42">
        <v>1166.43</v>
      </c>
      <c r="G46" s="32">
        <f t="shared" si="1"/>
        <v>109.7</v>
      </c>
    </row>
    <row r="47" spans="1:7" ht="98.25" customHeight="1" x14ac:dyDescent="0.2">
      <c r="A47" s="2" t="s">
        <v>9</v>
      </c>
      <c r="B47" s="28" t="s">
        <v>65</v>
      </c>
      <c r="C47" s="35">
        <v>18372</v>
      </c>
      <c r="D47" s="7">
        <v>10700</v>
      </c>
      <c r="E47" s="33">
        <f t="shared" si="0"/>
        <v>58.24</v>
      </c>
      <c r="F47" s="42">
        <v>4464.45</v>
      </c>
      <c r="G47" s="32">
        <f t="shared" si="1"/>
        <v>41.7</v>
      </c>
    </row>
    <row r="48" spans="1:7" ht="15.75" x14ac:dyDescent="0.2">
      <c r="A48" s="2" t="s">
        <v>6</v>
      </c>
      <c r="B48" s="28" t="s">
        <v>66</v>
      </c>
      <c r="C48" s="35">
        <v>500</v>
      </c>
      <c r="D48" s="7">
        <v>0</v>
      </c>
      <c r="E48" s="33">
        <f t="shared" si="0"/>
        <v>0</v>
      </c>
      <c r="F48" s="42">
        <v>3500</v>
      </c>
      <c r="G48" s="32" t="e">
        <f t="shared" si="1"/>
        <v>#DIV/0!</v>
      </c>
    </row>
    <row r="49" spans="1:7" ht="33.75" customHeight="1" x14ac:dyDescent="0.2">
      <c r="A49" s="2" t="s">
        <v>3</v>
      </c>
      <c r="B49" s="28" t="s">
        <v>67</v>
      </c>
      <c r="C49" s="35">
        <v>23862.5</v>
      </c>
      <c r="D49" s="7">
        <v>8954.1</v>
      </c>
      <c r="E49" s="33">
        <f t="shared" si="0"/>
        <v>37.520000000000003</v>
      </c>
      <c r="F49" s="42">
        <v>13366.74</v>
      </c>
      <c r="G49" s="32">
        <f t="shared" si="1"/>
        <v>149.30000000000001</v>
      </c>
    </row>
    <row r="50" spans="1:7" ht="15.75" x14ac:dyDescent="0.2">
      <c r="A50" s="1" t="s">
        <v>10</v>
      </c>
      <c r="B50" s="28" t="s">
        <v>68</v>
      </c>
      <c r="C50" s="37">
        <f>C51</f>
        <v>204.1</v>
      </c>
      <c r="D50" s="6">
        <v>194.1</v>
      </c>
      <c r="E50" s="31">
        <f t="shared" si="0"/>
        <v>95.1</v>
      </c>
      <c r="F50" s="43">
        <v>239.9</v>
      </c>
      <c r="G50" s="32">
        <f t="shared" si="1"/>
        <v>123.6</v>
      </c>
    </row>
    <row r="51" spans="1:7" ht="41.25" customHeight="1" x14ac:dyDescent="0.2">
      <c r="A51" s="2" t="s">
        <v>11</v>
      </c>
      <c r="B51" s="28" t="s">
        <v>69</v>
      </c>
      <c r="C51" s="35">
        <v>204.1</v>
      </c>
      <c r="D51" s="7">
        <v>194.1</v>
      </c>
      <c r="E51" s="33">
        <f t="shared" si="0"/>
        <v>95.1</v>
      </c>
      <c r="F51" s="42">
        <v>239.9</v>
      </c>
      <c r="G51" s="32">
        <f t="shared" si="1"/>
        <v>123.6</v>
      </c>
    </row>
    <row r="52" spans="1:7" ht="31.5" x14ac:dyDescent="0.2">
      <c r="A52" s="4" t="s">
        <v>20</v>
      </c>
      <c r="B52" s="28" t="s">
        <v>70</v>
      </c>
      <c r="C52" s="37">
        <f>C53+C54+C55</f>
        <v>2193.2800000000002</v>
      </c>
      <c r="D52" s="6">
        <v>2844.3</v>
      </c>
      <c r="E52" s="31">
        <f t="shared" si="0"/>
        <v>129.68</v>
      </c>
      <c r="F52" s="43">
        <v>2517.31</v>
      </c>
      <c r="G52" s="32">
        <f t="shared" si="1"/>
        <v>88.5</v>
      </c>
    </row>
    <row r="53" spans="1:7" ht="72.75" customHeight="1" x14ac:dyDescent="0.2">
      <c r="A53" s="3" t="s">
        <v>16</v>
      </c>
      <c r="B53" s="28" t="s">
        <v>71</v>
      </c>
      <c r="C53" s="35">
        <v>50</v>
      </c>
      <c r="D53" s="7">
        <v>50</v>
      </c>
      <c r="E53" s="33">
        <f t="shared" si="0"/>
        <v>100</v>
      </c>
      <c r="F53" s="42">
        <v>50</v>
      </c>
      <c r="G53" s="32">
        <f t="shared" si="1"/>
        <v>100</v>
      </c>
    </row>
    <row r="54" spans="1:7" ht="24.75" customHeight="1" x14ac:dyDescent="0.2">
      <c r="A54" s="2" t="s">
        <v>14</v>
      </c>
      <c r="B54" s="28" t="s">
        <v>72</v>
      </c>
      <c r="C54" s="35">
        <v>2115.6799999999998</v>
      </c>
      <c r="D54" s="7">
        <v>2766.7</v>
      </c>
      <c r="E54" s="33">
        <f t="shared" si="0"/>
        <v>130.77000000000001</v>
      </c>
      <c r="F54" s="42">
        <v>2467.31</v>
      </c>
      <c r="G54" s="32">
        <f t="shared" si="1"/>
        <v>89.2</v>
      </c>
    </row>
    <row r="55" spans="1:7" ht="54.75" customHeight="1" x14ac:dyDescent="0.2">
      <c r="A55" s="2" t="s">
        <v>17</v>
      </c>
      <c r="B55" s="28" t="s">
        <v>73</v>
      </c>
      <c r="C55" s="35">
        <v>27.6</v>
      </c>
      <c r="D55" s="7">
        <v>27.6</v>
      </c>
      <c r="E55" s="33">
        <f t="shared" si="0"/>
        <v>100</v>
      </c>
      <c r="F55" s="42">
        <v>0</v>
      </c>
      <c r="G55" s="32">
        <f t="shared" si="1"/>
        <v>0</v>
      </c>
    </row>
    <row r="56" spans="1:7" ht="15.75" x14ac:dyDescent="0.2">
      <c r="A56" s="1" t="s">
        <v>7</v>
      </c>
      <c r="B56" s="28" t="s">
        <v>74</v>
      </c>
      <c r="C56" s="37">
        <f>C57+C58</f>
        <v>3921.55</v>
      </c>
      <c r="D56" s="6">
        <v>3921.6</v>
      </c>
      <c r="E56" s="31">
        <f t="shared" si="0"/>
        <v>100</v>
      </c>
      <c r="F56" s="43">
        <v>5999.06</v>
      </c>
      <c r="G56" s="32">
        <f t="shared" si="1"/>
        <v>153</v>
      </c>
    </row>
    <row r="57" spans="1:7" ht="41.25" customHeight="1" x14ac:dyDescent="0.2">
      <c r="A57" s="2" t="s">
        <v>15</v>
      </c>
      <c r="B57" s="28" t="s">
        <v>75</v>
      </c>
      <c r="C57" s="35">
        <v>2821.55</v>
      </c>
      <c r="D57" s="7">
        <v>2821.6</v>
      </c>
      <c r="E57" s="33">
        <f t="shared" si="0"/>
        <v>100</v>
      </c>
      <c r="F57" s="42">
        <v>2999.06</v>
      </c>
      <c r="G57" s="32">
        <f t="shared" si="1"/>
        <v>106.3</v>
      </c>
    </row>
    <row r="58" spans="1:7" ht="46.5" customHeight="1" x14ac:dyDescent="0.2">
      <c r="A58" s="2" t="s">
        <v>8</v>
      </c>
      <c r="B58" s="28" t="s">
        <v>76</v>
      </c>
      <c r="C58" s="35">
        <v>1100</v>
      </c>
      <c r="D58" s="7">
        <v>1100</v>
      </c>
      <c r="E58" s="33">
        <f t="shared" si="0"/>
        <v>100</v>
      </c>
      <c r="F58" s="42">
        <v>3000</v>
      </c>
      <c r="G58" s="32">
        <f t="shared" si="1"/>
        <v>272.7</v>
      </c>
    </row>
    <row r="59" spans="1:7" ht="15.75" x14ac:dyDescent="0.2">
      <c r="A59" s="1" t="s">
        <v>5</v>
      </c>
      <c r="B59" s="28" t="s">
        <v>77</v>
      </c>
      <c r="C59" s="37">
        <f>C60</f>
        <v>42977.120000000003</v>
      </c>
      <c r="D59" s="6">
        <v>23994.5</v>
      </c>
      <c r="E59" s="31">
        <f t="shared" si="0"/>
        <v>55.83</v>
      </c>
      <c r="F59" s="43">
        <v>32668.63</v>
      </c>
      <c r="G59" s="32">
        <f t="shared" si="1"/>
        <v>136.19999999999999</v>
      </c>
    </row>
    <row r="60" spans="1:7" ht="15.75" x14ac:dyDescent="0.2">
      <c r="A60" s="5" t="s">
        <v>21</v>
      </c>
      <c r="B60" s="28" t="s">
        <v>78</v>
      </c>
      <c r="C60" s="35">
        <v>42977.120000000003</v>
      </c>
      <c r="D60" s="7">
        <v>23994.5</v>
      </c>
      <c r="E60" s="33">
        <f t="shared" si="0"/>
        <v>55.83</v>
      </c>
      <c r="F60" s="42">
        <v>32668.63</v>
      </c>
      <c r="G60" s="32">
        <f t="shared" si="1"/>
        <v>136.19999999999999</v>
      </c>
    </row>
    <row r="61" spans="1:7" ht="15.75" x14ac:dyDescent="0.2">
      <c r="A61" s="1" t="s">
        <v>19</v>
      </c>
      <c r="B61" s="28" t="s">
        <v>79</v>
      </c>
      <c r="C61" s="37">
        <f>C62</f>
        <v>1500</v>
      </c>
      <c r="D61" s="6">
        <v>150</v>
      </c>
      <c r="E61" s="31">
        <f t="shared" si="0"/>
        <v>10</v>
      </c>
      <c r="F61" s="43">
        <v>500</v>
      </c>
      <c r="G61" s="32">
        <f t="shared" si="1"/>
        <v>333.3</v>
      </c>
    </row>
    <row r="62" spans="1:7" ht="15.75" x14ac:dyDescent="0.2">
      <c r="A62" s="2" t="s">
        <v>4</v>
      </c>
      <c r="B62" s="28" t="s">
        <v>80</v>
      </c>
      <c r="C62" s="35">
        <v>1500</v>
      </c>
      <c r="D62" s="7">
        <v>150</v>
      </c>
      <c r="E62" s="33">
        <f t="shared" si="0"/>
        <v>10</v>
      </c>
      <c r="F62" s="42">
        <v>500</v>
      </c>
      <c r="G62" s="32">
        <f t="shared" si="1"/>
        <v>333.3</v>
      </c>
    </row>
    <row r="63" spans="1:7" ht="15.75" x14ac:dyDescent="0.2">
      <c r="A63" s="1" t="s">
        <v>0</v>
      </c>
      <c r="B63" s="28" t="s">
        <v>81</v>
      </c>
      <c r="C63" s="37">
        <f>C64</f>
        <v>73.319999999999993</v>
      </c>
      <c r="D63" s="6">
        <v>73.3</v>
      </c>
      <c r="E63" s="31">
        <f t="shared" si="0"/>
        <v>99.97</v>
      </c>
      <c r="F63" s="43">
        <v>75.959999999999994</v>
      </c>
      <c r="G63" s="32">
        <f t="shared" si="1"/>
        <v>103.6</v>
      </c>
    </row>
    <row r="64" spans="1:7" ht="15.75" x14ac:dyDescent="0.2">
      <c r="A64" s="2" t="s">
        <v>1</v>
      </c>
      <c r="B64" s="28" t="s">
        <v>82</v>
      </c>
      <c r="C64" s="35">
        <v>73.319999999999993</v>
      </c>
      <c r="D64" s="7">
        <v>73.3</v>
      </c>
      <c r="E64" s="33">
        <f t="shared" si="0"/>
        <v>99.97</v>
      </c>
      <c r="F64" s="42">
        <v>75.959999999999994</v>
      </c>
      <c r="G64" s="32">
        <f t="shared" si="1"/>
        <v>103.6</v>
      </c>
    </row>
    <row r="65" spans="1:7" ht="74.25" customHeight="1" x14ac:dyDescent="0.2">
      <c r="A65" s="1" t="s">
        <v>18</v>
      </c>
      <c r="B65" s="28" t="s">
        <v>83</v>
      </c>
      <c r="C65" s="37">
        <f>C66</f>
        <v>38067</v>
      </c>
      <c r="D65" s="6">
        <v>38067</v>
      </c>
      <c r="E65" s="31">
        <f t="shared" si="0"/>
        <v>100</v>
      </c>
      <c r="F65" s="43">
        <v>432.15</v>
      </c>
      <c r="G65" s="32">
        <f t="shared" si="1"/>
        <v>1.1000000000000001</v>
      </c>
    </row>
    <row r="66" spans="1:7" ht="40.5" customHeight="1" x14ac:dyDescent="0.2">
      <c r="A66" s="26" t="s">
        <v>12</v>
      </c>
      <c r="B66" s="28" t="s">
        <v>84</v>
      </c>
      <c r="C66" s="35">
        <v>38067</v>
      </c>
      <c r="D66" s="27">
        <v>38067</v>
      </c>
      <c r="E66" s="41">
        <f t="shared" si="0"/>
        <v>100</v>
      </c>
      <c r="F66" s="44">
        <v>432.15</v>
      </c>
      <c r="G66" s="36">
        <f t="shared" si="1"/>
        <v>1.1000000000000001</v>
      </c>
    </row>
    <row r="67" spans="1:7" ht="34.5" customHeight="1" x14ac:dyDescent="0.2">
      <c r="A67" s="29" t="s">
        <v>85</v>
      </c>
      <c r="B67" s="23"/>
      <c r="C67" s="35">
        <f>C10-C44</f>
        <v>-53596.38</v>
      </c>
      <c r="D67" s="35">
        <f>D10-D44</f>
        <v>-10871.41</v>
      </c>
      <c r="E67" s="33">
        <f t="shared" si="0"/>
        <v>20.28</v>
      </c>
      <c r="F67" s="45">
        <v>0</v>
      </c>
      <c r="G67" s="32">
        <f t="shared" si="1"/>
        <v>0</v>
      </c>
    </row>
  </sheetData>
  <mergeCells count="8">
    <mergeCell ref="B7:B8"/>
    <mergeCell ref="A3:G3"/>
    <mergeCell ref="A7:A8"/>
    <mergeCell ref="C7:C8"/>
    <mergeCell ref="D7:D8"/>
    <mergeCell ref="F7:F8"/>
    <mergeCell ref="G7:G8"/>
    <mergeCell ref="E7:E8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Оценка ож.исп.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Admin</cp:lastModifiedBy>
  <cp:lastPrinted>2024-11-06T09:10:05Z</cp:lastPrinted>
  <dcterms:created xsi:type="dcterms:W3CDTF">2011-09-06T04:56:06Z</dcterms:created>
  <dcterms:modified xsi:type="dcterms:W3CDTF">2024-11-06T09:10:20Z</dcterms:modified>
</cp:coreProperties>
</file>